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ineelisabethjohansen/Google Drive/Sandnes/Budsjett/"/>
    </mc:Choice>
  </mc:AlternateContent>
  <xr:revisionPtr revIDLastSave="0" documentId="13_ncr:1_{B742C1EE-E8B2-5145-A7CE-1407CC7F4F34}" xr6:coauthVersionLast="47" xr6:coauthVersionMax="47" xr10:uidLastSave="{00000000-0000-0000-0000-000000000000}"/>
  <bookViews>
    <workbookView xWindow="0" yWindow="780" windowWidth="34200" windowHeight="19800" tabRatio="500" xr2:uid="{00000000-000D-0000-FFFF-FFFF00000000}"/>
  </bookViews>
  <sheets>
    <sheet name="Utgiftsbudsjett" sheetId="1" r:id="rId1"/>
  </sheets>
  <definedNames>
    <definedName name="opsMin">MIN(tblDriftsutgifter[REST (%)])</definedName>
    <definedName name="Print_Titles_0" localSheetId="0">Utgiftsbudsjett!$31:$31</definedName>
    <definedName name="Print_Titles_0_0" localSheetId="0">Utgiftsbudsjett!$31:$31</definedName>
    <definedName name="Print_Titles_0_0_0" localSheetId="0">Utgiftsbudsjett!$31:$31</definedName>
    <definedName name="Print_Titles_0_0_0_0" localSheetId="0">Utgiftsbudsjett!$31:$31</definedName>
    <definedName name="prsMin">MIN(tblPersonellutgifter[REST (%)])</definedName>
    <definedName name="_xlnm.Print_Titles" localSheetId="0">Utgiftsbudsjett!$31:$31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F39" i="1"/>
  <c r="G39" i="1" s="1"/>
  <c r="E47" i="1"/>
  <c r="D47" i="1"/>
  <c r="F46" i="1"/>
  <c r="G46" i="1" s="1"/>
  <c r="B46" i="1"/>
  <c r="F45" i="1"/>
  <c r="G45" i="1" s="1"/>
  <c r="B45" i="1"/>
  <c r="G44" i="1"/>
  <c r="B44" i="1"/>
  <c r="F43" i="1"/>
  <c r="G43" i="1" s="1"/>
  <c r="B43" i="1"/>
  <c r="F42" i="1"/>
  <c r="G42" i="1" s="1"/>
  <c r="B42" i="1"/>
  <c r="F41" i="1"/>
  <c r="G41" i="1" s="1"/>
  <c r="B41" i="1"/>
  <c r="F40" i="1"/>
  <c r="G40" i="1" s="1"/>
  <c r="B40" i="1"/>
  <c r="F37" i="1"/>
  <c r="G37" i="1" s="1"/>
  <c r="B37" i="1"/>
  <c r="F36" i="1"/>
  <c r="G36" i="1"/>
  <c r="B36" i="1"/>
  <c r="F35" i="1"/>
  <c r="G35" i="1" s="1"/>
  <c r="B35" i="1"/>
  <c r="F34" i="1"/>
  <c r="G34" i="1" s="1"/>
  <c r="B34" i="1"/>
  <c r="G32" i="1"/>
  <c r="B32" i="1"/>
  <c r="E20" i="1"/>
  <c r="D20" i="1"/>
  <c r="F19" i="1"/>
  <c r="G19" i="1" s="1"/>
  <c r="B19" i="1"/>
  <c r="F18" i="1"/>
  <c r="G18" i="1" s="1"/>
  <c r="B18" i="1"/>
  <c r="F17" i="1"/>
  <c r="G17" i="1" s="1"/>
  <c r="B17" i="1"/>
  <c r="F16" i="1"/>
  <c r="G16" i="1" s="1"/>
  <c r="B16" i="1"/>
  <c r="F15" i="1"/>
  <c r="G15" i="1" s="1"/>
  <c r="B15" i="1"/>
  <c r="F13" i="1"/>
  <c r="G13" i="1" s="1"/>
  <c r="B13" i="1"/>
  <c r="G3" i="1" l="1"/>
</calcChain>
</file>

<file path=xl/sharedStrings.xml><?xml version="1.0" encoding="utf-8"?>
<sst xmlns="http://schemas.openxmlformats.org/spreadsheetml/2006/main" count="52" uniqueCount="44">
  <si>
    <t>Campingplassen Sandnes</t>
  </si>
  <si>
    <t>Resultat</t>
  </si>
  <si>
    <t>INNTEKSTBUDSJETT</t>
  </si>
  <si>
    <t>STATUS</t>
  </si>
  <si>
    <t>PERSONALE</t>
  </si>
  <si>
    <t>BUDSJETT</t>
  </si>
  <si>
    <t>FAKTISK</t>
  </si>
  <si>
    <t>DIFFERANSE (kr)</t>
  </si>
  <si>
    <t>REST (%)</t>
  </si>
  <si>
    <t>Merknader</t>
  </si>
  <si>
    <t>3900 Andre driftsinnt.</t>
  </si>
  <si>
    <t>Totale inntekter</t>
  </si>
  <si>
    <t xml:space="preserve"> DRIFTSBUDSJETT</t>
  </si>
  <si>
    <t>DRIFT</t>
  </si>
  <si>
    <t>Til Ellinor Larsen (sept/okt hvert år)</t>
  </si>
  <si>
    <t>Totale utgifter</t>
  </si>
  <si>
    <t>04.02.2025</t>
  </si>
  <si>
    <t>Leieinnt, Trollfjord</t>
  </si>
  <si>
    <t>Plassleie</t>
  </si>
  <si>
    <t>Fakturagebyr</t>
  </si>
  <si>
    <t xml:space="preserve"> Etabl fastplass</t>
  </si>
  <si>
    <t>Bursdagsfeiring.</t>
  </si>
  <si>
    <t>Styrehonorar</t>
  </si>
  <si>
    <t>16.000</t>
  </si>
  <si>
    <t>40.000</t>
  </si>
  <si>
    <t xml:space="preserve"> Leie Sandnes</t>
  </si>
  <si>
    <t>Vedlikehold bygg og uteomr.</t>
  </si>
  <si>
    <t>Lekeplass</t>
  </si>
  <si>
    <t>Komm avg/renovasjon</t>
  </si>
  <si>
    <t>Strøm</t>
  </si>
  <si>
    <t>Brøyting</t>
  </si>
  <si>
    <t xml:space="preserve"> Regnskapshonorar</t>
  </si>
  <si>
    <t>Forsikringer</t>
  </si>
  <si>
    <t xml:space="preserve"> Bank og kortgebyrer</t>
  </si>
  <si>
    <t>Diverse utgifter</t>
  </si>
  <si>
    <t xml:space="preserve"> Drift sanitær.</t>
  </si>
  <si>
    <t>Kontor/Abnomang</t>
  </si>
  <si>
    <t>Kjøp av tjenester</t>
  </si>
  <si>
    <t xml:space="preserve">Burde økes til 5200 hvis vi </t>
  </si>
  <si>
    <t>Plassleie økning</t>
  </si>
  <si>
    <t>økning tilsvarar 3417 pr plass. (7517,- pr plass i året)</t>
  </si>
  <si>
    <t>Hvis vi skal kjøpe vedlikehold, å ikke ha dugnad. Forutsetter lokal, håndtverker for og ungå kjøring.</t>
  </si>
  <si>
    <t>Grus 45’, til de siste strømstolper 50’.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</si>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</sst>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kr-414]\ #,##0;\-[$kr-414]\ #,##0"/>
    <numFmt numFmtId="165" formatCode="[$kr-414]\ #\.##0\.00;[Red]\-[$kr-414]\ #\.##0\.00"/>
    <numFmt numFmtId="166" formatCode="[$-414]General"/>
    <numFmt numFmtId="167" formatCode="_(\$* #,##0.00_);_(\$* \(#,##0.00\);_(\$* \-??_);_(@_)"/>
    <numFmt numFmtId="168" formatCode="[$kr-414]\ #,##0;[Red]\-[$kr-414]\ #,##0"/>
    <numFmt numFmtId="169" formatCode="0%"/>
    <numFmt numFmtId="170" formatCode="[$-414]0%"/>
    <numFmt numFmtId="171" formatCode="[$kr-414]\ #\.##0;[Red]\-[$kr-414]\ #\.##0"/>
  </numFmts>
  <fonts count="10" x14ac:knownFonts="1">
    <font>
      <sz val="11"/>
      <color rgb="FF000000"/>
      <name val="Century Gothic"/>
      <family val="2"/>
      <charset val="1"/>
    </font>
    <font>
      <sz val="11"/>
      <color rgb="FF000000"/>
      <name val="Bookman Old Style"/>
      <family val="1"/>
      <charset val="1"/>
    </font>
    <font>
      <sz val="10"/>
      <color rgb="FF000000"/>
      <name val="Bookman Old Style"/>
      <family val="1"/>
      <charset val="1"/>
    </font>
    <font>
      <sz val="28"/>
      <color rgb="FF38321C"/>
      <name val="Bookman Old Style"/>
      <family val="1"/>
      <charset val="1"/>
    </font>
    <font>
      <sz val="28"/>
      <color rgb="FF000000"/>
      <name val="Bookman Old Style"/>
      <family val="2"/>
      <charset val="1"/>
    </font>
    <font>
      <sz val="12"/>
      <color rgb="FF404040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4"/>
      <color rgb="FF404040"/>
      <name val="Bookman Old Style"/>
      <family val="1"/>
      <charset val="1"/>
    </font>
    <font>
      <b/>
      <i/>
      <strike/>
      <outline/>
      <shadow/>
      <sz val="11"/>
      <color rgb="FF000000"/>
      <name val="Bookman Old Style"/>
      <family val="1"/>
      <charset val="1"/>
    </font>
    <font>
      <sz val="11"/>
      <color rgb="FF000000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167" fontId="9" fillId="0" borderId="0" applyBorder="0" applyProtection="0"/>
    <xf numFmtId="169" fontId="9" fillId="0" borderId="0" applyBorder="0" applyProtection="0"/>
    <xf numFmtId="0" fontId="4" fillId="0" borderId="0">
      <alignment horizontal="left"/>
    </xf>
  </cellStyleXfs>
  <cellXfs count="44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6" fontId="1" fillId="0" borderId="0" xfId="0" applyNumberFormat="1" applyFont="1"/>
    <xf numFmtId="165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4" fontId="7" fillId="0" borderId="2" xfId="0" applyNumberFormat="1" applyFont="1" applyBorder="1" applyAlignment="1">
      <alignment horizontal="left"/>
    </xf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8" fontId="1" fillId="0" borderId="0" xfId="1" applyNumberFormat="1" applyFont="1" applyBorder="1" applyAlignment="1" applyProtection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70" fontId="9" fillId="0" borderId="0" xfId="2" applyNumberFormat="1" applyBorder="1" applyProtection="1"/>
    <xf numFmtId="164" fontId="1" fillId="0" borderId="0" xfId="2" applyNumberFormat="1" applyFont="1" applyBorder="1" applyAlignment="1" applyProtection="1">
      <alignment horizontal="right"/>
    </xf>
    <xf numFmtId="164" fontId="6" fillId="0" borderId="0" xfId="0" applyNumberFormat="1" applyFont="1"/>
    <xf numFmtId="168" fontId="6" fillId="0" borderId="0" xfId="1" applyNumberFormat="1" applyFont="1" applyBorder="1" applyProtection="1"/>
    <xf numFmtId="168" fontId="6" fillId="0" borderId="0" xfId="0" applyNumberFormat="1" applyFont="1"/>
    <xf numFmtId="164" fontId="6" fillId="0" borderId="0" xfId="2" applyNumberFormat="1" applyFont="1" applyBorder="1" applyAlignment="1" applyProtection="1">
      <alignment horizontal="right"/>
    </xf>
    <xf numFmtId="164" fontId="1" fillId="0" borderId="0" xfId="2" applyNumberFormat="1" applyFont="1" applyBorder="1" applyAlignment="1" applyProtection="1">
      <alignment vertical="center"/>
    </xf>
    <xf numFmtId="164" fontId="1" fillId="0" borderId="7" xfId="0" applyNumberFormat="1" applyFont="1" applyBorder="1" applyAlignment="1">
      <alignment vertical="center"/>
    </xf>
    <xf numFmtId="164" fontId="7" fillId="0" borderId="2" xfId="0" applyNumberFormat="1" applyFont="1" applyBorder="1"/>
    <xf numFmtId="168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8" fontId="6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49" fontId="5" fillId="0" borderId="0" xfId="0" applyNumberFormat="1" applyFont="1"/>
    <xf numFmtId="164" fontId="3" fillId="0" borderId="0" xfId="3" applyNumberFormat="1" applyFont="1">
      <alignment horizontal="left"/>
    </xf>
    <xf numFmtId="164" fontId="1" fillId="0" borderId="0" xfId="0" applyNumberFormat="1" applyFont="1" applyAlignment="1">
      <alignment horizontal="center"/>
    </xf>
  </cellXfs>
  <cellStyles count="4">
    <cellStyle name="Excel Built-in Explanatory Text" xfId="3" xr:uid="{00000000-0005-0000-0000-000000000000}"/>
    <cellStyle name="Normal" xfId="0" builtinId="0"/>
    <cellStyle name="Prosent" xfId="2" builtinId="5"/>
    <cellStyle name="Valuta" xfId="1" builtinId="4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6D8"/>
      <rgbColor rgb="FFA9E5E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8E4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04040"/>
      <rgbColor rgb="FFB11B1B"/>
      <rgbColor rgb="FF993366"/>
      <rgbColor rgb="FF333399"/>
      <rgbColor rgb="FF3832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18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Utgiftsbudsjett!$D$12</c:f>
              <c:strCache>
                <c:ptCount val="1"/>
                <c:pt idx="0">
                  <c:v>BUDSJETT</c:v>
                </c:pt>
              </c:strCache>
            </c:strRef>
          </c:tx>
          <c:spPr>
            <a:solidFill>
              <a:srgbClr val="A8E4E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Utgiftsbudsjett!$C$13:$C$21</c:f>
              <c:strCache>
                <c:ptCount val="8"/>
                <c:pt idx="0">
                  <c:v>Plassleie</c:v>
                </c:pt>
                <c:pt idx="1">
                  <c:v>Plassleie økning</c:v>
                </c:pt>
                <c:pt idx="2">
                  <c:v>Leieinnt, Trollfjord</c:v>
                </c:pt>
                <c:pt idx="3">
                  <c:v>Fakturagebyr</c:v>
                </c:pt>
                <c:pt idx="4">
                  <c:v>Strøm</c:v>
                </c:pt>
                <c:pt idx="5">
                  <c:v> Etabl fastplass</c:v>
                </c:pt>
                <c:pt idx="6">
                  <c:v>3900 Andre driftsinnt.</c:v>
                </c:pt>
                <c:pt idx="7">
                  <c:v>Totale inntekter</c:v>
                </c:pt>
              </c:strCache>
            </c:strRef>
          </c:cat>
          <c:val>
            <c:numRef>
              <c:f>Utgiftsbudsjett!$D$13:$D$21</c:f>
              <c:numCache>
                <c:formatCode>[$kr-414]\ #\ ##0;[Red]\-[$kr-414]\ #\ ##0</c:formatCode>
                <c:ptCount val="9"/>
                <c:pt idx="0">
                  <c:v>240000</c:v>
                </c:pt>
                <c:pt idx="1">
                  <c:v>205000</c:v>
                </c:pt>
                <c:pt idx="2">
                  <c:v>2400</c:v>
                </c:pt>
                <c:pt idx="3">
                  <c:v>35000</c:v>
                </c:pt>
                <c:pt idx="4">
                  <c:v>200000</c:v>
                </c:pt>
                <c:pt idx="5">
                  <c:v>3000</c:v>
                </c:pt>
                <c:pt idx="6">
                  <c:v>3000</c:v>
                </c:pt>
                <c:pt idx="7">
                  <c:v>688400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E-DE4D-B0E3-989F6E139623}"/>
            </c:ext>
          </c:extLst>
        </c:ser>
        <c:ser>
          <c:idx val="1"/>
          <c:order val="1"/>
          <c:tx>
            <c:strRef>
              <c:f>Utgiftsbudsjett!$E$12</c:f>
              <c:strCache>
                <c:ptCount val="1"/>
                <c:pt idx="0">
                  <c:v>FAKTISK</c:v>
                </c:pt>
              </c:strCache>
            </c:strRef>
          </c:tx>
          <c:spPr>
            <a:solidFill>
              <a:srgbClr val="B11B1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Utgiftsbudsjett!$C$13:$C$21</c:f>
              <c:strCache>
                <c:ptCount val="8"/>
                <c:pt idx="0">
                  <c:v>Plassleie</c:v>
                </c:pt>
                <c:pt idx="1">
                  <c:v>Plassleie økning</c:v>
                </c:pt>
                <c:pt idx="2">
                  <c:v>Leieinnt, Trollfjord</c:v>
                </c:pt>
                <c:pt idx="3">
                  <c:v>Fakturagebyr</c:v>
                </c:pt>
                <c:pt idx="4">
                  <c:v>Strøm</c:v>
                </c:pt>
                <c:pt idx="5">
                  <c:v> Etabl fastplass</c:v>
                </c:pt>
                <c:pt idx="6">
                  <c:v>3900 Andre driftsinnt.</c:v>
                </c:pt>
                <c:pt idx="7">
                  <c:v>Totale inntekter</c:v>
                </c:pt>
              </c:strCache>
            </c:strRef>
          </c:cat>
          <c:val>
            <c:numRef>
              <c:f>Utgiftsbudsjett!$E$13:$E$21</c:f>
              <c:numCache>
                <c:formatCode>[$kr-414]\ #\ ##0;[Red]\-[$kr-414]\ #\ 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E-DE4D-B0E3-989F6E13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291800"/>
        <c:axId val="-2127124488"/>
      </c:barChart>
      <c:catAx>
        <c:axId val="-2127291800"/>
        <c:scaling>
          <c:orientation val="minMax"/>
        </c:scaling>
        <c:delete val="0"/>
        <c:axPos val="b"/>
        <c:majorGridlines>
          <c:spPr>
            <a:ln w="1260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-2127124488"/>
        <c:crosses val="autoZero"/>
        <c:auto val="1"/>
        <c:lblAlgn val="ctr"/>
        <c:lblOffset val="100"/>
        <c:noMultiLvlLbl val="0"/>
      </c:catAx>
      <c:valAx>
        <c:axId val="-2127124488"/>
        <c:scaling>
          <c:orientation val="minMax"/>
        </c:scaling>
        <c:delete val="0"/>
        <c:axPos val="l"/>
        <c:numFmt formatCode="&quot;kr &quot;#,##0" sourceLinked="0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-2127291800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nb-N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1" l="0.78740157499999996" r="0.7874015749999999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18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Utgiftsbudsjett!$D$31:$D$31</c:f>
              <c:strCache>
                <c:ptCount val="1"/>
                <c:pt idx="0">
                  <c:v>BUDSJETT</c:v>
                </c:pt>
              </c:strCache>
            </c:strRef>
          </c:tx>
          <c:spPr>
            <a:solidFill>
              <a:srgbClr val="A8E4E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Utgiftsbudsjett!$C$32:$C$47</c:f>
              <c:strCache>
                <c:ptCount val="16"/>
                <c:pt idx="0">
                  <c:v>Styrehonorar</c:v>
                </c:pt>
                <c:pt idx="1">
                  <c:v>Bursdagsfeiring.</c:v>
                </c:pt>
                <c:pt idx="2">
                  <c:v> Leie Sandnes</c:v>
                </c:pt>
                <c:pt idx="3">
                  <c:v>Komm avg/renovasjon</c:v>
                </c:pt>
                <c:pt idx="4">
                  <c:v>Strøm</c:v>
                </c:pt>
                <c:pt idx="5">
                  <c:v>Brøyting</c:v>
                </c:pt>
                <c:pt idx="6">
                  <c:v>Kjøp av tjenester</c:v>
                </c:pt>
                <c:pt idx="7">
                  <c:v>Vedlikehold bygg og uteomr.</c:v>
                </c:pt>
                <c:pt idx="8">
                  <c:v>Lekeplass</c:v>
                </c:pt>
                <c:pt idx="9">
                  <c:v> Drift sanitær.</c:v>
                </c:pt>
                <c:pt idx="10">
                  <c:v> Regnskapshonorar</c:v>
                </c:pt>
                <c:pt idx="11">
                  <c:v>Kontor/Abnomang</c:v>
                </c:pt>
                <c:pt idx="12">
                  <c:v>Forsikringer</c:v>
                </c:pt>
                <c:pt idx="13">
                  <c:v> Bank og kortgebyrer</c:v>
                </c:pt>
                <c:pt idx="14">
                  <c:v>Diverse utgifter</c:v>
                </c:pt>
                <c:pt idx="15">
                  <c:v>Totale utgifter</c:v>
                </c:pt>
              </c:strCache>
            </c:strRef>
          </c:cat>
          <c:val>
            <c:numRef>
              <c:f>Utgiftsbudsjett!$D$32:$D$47</c:f>
              <c:numCache>
                <c:formatCode>[$kr-414]\ #\ ##0;[Red]\-[$kr-414]\ #\ 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6900</c:v>
                </c:pt>
                <c:pt idx="3">
                  <c:v>15000</c:v>
                </c:pt>
                <c:pt idx="4">
                  <c:v>200000</c:v>
                </c:pt>
                <c:pt idx="5">
                  <c:v>18000</c:v>
                </c:pt>
                <c:pt idx="6">
                  <c:v>240000</c:v>
                </c:pt>
                <c:pt idx="7">
                  <c:v>120000</c:v>
                </c:pt>
                <c:pt idx="8">
                  <c:v>20000</c:v>
                </c:pt>
                <c:pt idx="9">
                  <c:v>12000</c:v>
                </c:pt>
                <c:pt idx="10">
                  <c:v>45000</c:v>
                </c:pt>
                <c:pt idx="11">
                  <c:v>7500</c:v>
                </c:pt>
                <c:pt idx="12">
                  <c:v>0</c:v>
                </c:pt>
                <c:pt idx="13">
                  <c:v>4000</c:v>
                </c:pt>
                <c:pt idx="14">
                  <c:v>0</c:v>
                </c:pt>
                <c:pt idx="15">
                  <c:v>688400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5-E749-AEC7-A92BBDF9086E}"/>
            </c:ext>
          </c:extLst>
        </c:ser>
        <c:ser>
          <c:idx val="1"/>
          <c:order val="1"/>
          <c:tx>
            <c:strRef>
              <c:f>Utgiftsbudsjett!$E$31:$E$31</c:f>
              <c:strCache>
                <c:ptCount val="1"/>
                <c:pt idx="0">
                  <c:v>FAKTISK</c:v>
                </c:pt>
              </c:strCache>
            </c:strRef>
          </c:tx>
          <c:spPr>
            <a:solidFill>
              <a:srgbClr val="B11B1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Utgiftsbudsjett!$C$32:$C$47</c:f>
              <c:strCache>
                <c:ptCount val="16"/>
                <c:pt idx="0">
                  <c:v>Styrehonorar</c:v>
                </c:pt>
                <c:pt idx="1">
                  <c:v>Bursdagsfeiring.</c:v>
                </c:pt>
                <c:pt idx="2">
                  <c:v> Leie Sandnes</c:v>
                </c:pt>
                <c:pt idx="3">
                  <c:v>Komm avg/renovasjon</c:v>
                </c:pt>
                <c:pt idx="4">
                  <c:v>Strøm</c:v>
                </c:pt>
                <c:pt idx="5">
                  <c:v>Brøyting</c:v>
                </c:pt>
                <c:pt idx="6">
                  <c:v>Kjøp av tjenester</c:v>
                </c:pt>
                <c:pt idx="7">
                  <c:v>Vedlikehold bygg og uteomr.</c:v>
                </c:pt>
                <c:pt idx="8">
                  <c:v>Lekeplass</c:v>
                </c:pt>
                <c:pt idx="9">
                  <c:v> Drift sanitær.</c:v>
                </c:pt>
                <c:pt idx="10">
                  <c:v> Regnskapshonorar</c:v>
                </c:pt>
                <c:pt idx="11">
                  <c:v>Kontor/Abnomang</c:v>
                </c:pt>
                <c:pt idx="12">
                  <c:v>Forsikringer</c:v>
                </c:pt>
                <c:pt idx="13">
                  <c:v> Bank og kortgebyrer</c:v>
                </c:pt>
                <c:pt idx="14">
                  <c:v>Diverse utgifter</c:v>
                </c:pt>
                <c:pt idx="15">
                  <c:v>Totale utgifter</c:v>
                </c:pt>
              </c:strCache>
            </c:strRef>
          </c:cat>
          <c:val>
            <c:numRef>
              <c:f>Utgiftsbudsjett!$E$32:$E$47</c:f>
              <c:numCache>
                <c:formatCode>[$kr-414]\ #\ ##0;[Red]\-[$kr-414]\ #\ 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5-E749-AEC7-A92BBDF9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608136"/>
        <c:axId val="2145611672"/>
      </c:barChart>
      <c:catAx>
        <c:axId val="2145608136"/>
        <c:scaling>
          <c:orientation val="minMax"/>
        </c:scaling>
        <c:delete val="0"/>
        <c:axPos val="b"/>
        <c:majorGridlines>
          <c:spPr>
            <a:ln w="1260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6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2145611672"/>
        <c:crosses val="autoZero"/>
        <c:auto val="1"/>
        <c:lblAlgn val="ctr"/>
        <c:lblOffset val="100"/>
        <c:noMultiLvlLbl val="0"/>
      </c:catAx>
      <c:valAx>
        <c:axId val="2145611672"/>
        <c:scaling>
          <c:orientation val="minMax"/>
        </c:scaling>
        <c:delete val="0"/>
        <c:axPos val="l"/>
        <c:numFmt formatCode="&quot;kr &quot;#,##0" sourceLinked="0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2145608136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nb-N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1" l="0.78740157499999996" r="0.7874015749999999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104760</xdr:rowOff>
    </xdr:from>
    <xdr:to>
      <xdr:col>6</xdr:col>
      <xdr:colOff>1378800</xdr:colOff>
      <xdr:row>1</xdr:row>
      <xdr:rowOff>105120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280" y="657000"/>
          <a:ext cx="7581600" cy="360"/>
        </a:xfrm>
        <a:prstGeom prst="line">
          <a:avLst/>
        </a:prstGeom>
        <a:ln w="2556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1</xdr:row>
      <xdr:rowOff>142560</xdr:rowOff>
    </xdr:from>
    <xdr:to>
      <xdr:col>6</xdr:col>
      <xdr:colOff>1378800</xdr:colOff>
      <xdr:row>1</xdr:row>
      <xdr:rowOff>142920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3280" y="694800"/>
          <a:ext cx="7581600" cy="360"/>
        </a:xfrm>
        <a:prstGeom prst="line">
          <a:avLst/>
        </a:prstGeom>
        <a:ln>
          <a:solidFill>
            <a:srgbClr val="FF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2160</xdr:colOff>
      <xdr:row>4</xdr:row>
      <xdr:rowOff>88920</xdr:rowOff>
    </xdr:from>
    <xdr:to>
      <xdr:col>6</xdr:col>
      <xdr:colOff>1335960</xdr:colOff>
      <xdr:row>9</xdr:row>
      <xdr:rowOff>239760</xdr:rowOff>
    </xdr:to>
    <xdr:graphicFrame macro="">
      <xdr:nvGraphicFramePr>
        <xdr:cNvPr id="4" name="Personellbudsjettdiagra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2160</xdr:colOff>
      <xdr:row>23</xdr:row>
      <xdr:rowOff>86040</xdr:rowOff>
    </xdr:from>
    <xdr:to>
      <xdr:col>6</xdr:col>
      <xdr:colOff>1335960</xdr:colOff>
      <xdr:row>28</xdr:row>
      <xdr:rowOff>237600</xdr:rowOff>
    </xdr:to>
    <xdr:graphicFrame macro="">
      <xdr:nvGraphicFramePr>
        <xdr:cNvPr id="5" name="Driftsbudsjettdia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22</xdr:row>
      <xdr:rowOff>33840</xdr:rowOff>
    </xdr:from>
    <xdr:to>
      <xdr:col>6</xdr:col>
      <xdr:colOff>1378800</xdr:colOff>
      <xdr:row>22</xdr:row>
      <xdr:rowOff>34200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3280" y="5600160"/>
          <a:ext cx="7581600" cy="360"/>
        </a:xfrm>
        <a:prstGeom prst="line">
          <a:avLst/>
        </a:prstGeom>
        <a:ln w="2556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22</xdr:row>
      <xdr:rowOff>71640</xdr:rowOff>
    </xdr:from>
    <xdr:to>
      <xdr:col>6</xdr:col>
      <xdr:colOff>1378800</xdr:colOff>
      <xdr:row>22</xdr:row>
      <xdr:rowOff>72000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3280" y="5637960"/>
          <a:ext cx="7581600" cy="360"/>
        </a:xfrm>
        <a:prstGeom prst="line">
          <a:avLst/>
        </a:prstGeom>
        <a:ln>
          <a:solidFill>
            <a:srgbClr val="FF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54</xdr:row>
      <xdr:rowOff>158440</xdr:rowOff>
    </xdr:from>
    <xdr:to>
      <xdr:col>6</xdr:col>
      <xdr:colOff>1378800</xdr:colOff>
      <xdr:row>54</xdr:row>
      <xdr:rowOff>158800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3280" y="13164480"/>
          <a:ext cx="7581600" cy="360"/>
        </a:xfrm>
        <a:prstGeom prst="line">
          <a:avLst/>
        </a:prstGeom>
        <a:ln w="2556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55</xdr:row>
      <xdr:rowOff>5740</xdr:rowOff>
    </xdr:from>
    <xdr:to>
      <xdr:col>6</xdr:col>
      <xdr:colOff>1378800</xdr:colOff>
      <xdr:row>55</xdr:row>
      <xdr:rowOff>6100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3280" y="13202280"/>
          <a:ext cx="7581600" cy="360"/>
        </a:xfrm>
        <a:prstGeom prst="line">
          <a:avLst/>
        </a:prstGeom>
        <a:ln>
          <a:solidFill>
            <a:srgbClr val="FF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riftsutgifter" displayName="tblDriftsutgifter" ref="B31:H47" totalsRowShown="0">
  <tableColumns count="7">
    <tableColumn id="1" xr3:uid="{00000000-0010-0000-0000-000001000000}" name="STATUS"/>
    <tableColumn id="2" xr3:uid="{00000000-0010-0000-0000-000002000000}" name="DRIFT"/>
    <tableColumn id="3" xr3:uid="{00000000-0010-0000-0000-000003000000}" name="BUDSJETT"/>
    <tableColumn id="4" xr3:uid="{00000000-0010-0000-0000-000004000000}" name="FAKTISK"/>
    <tableColumn id="5" xr3:uid="{00000000-0010-0000-0000-000005000000}" name="DIFFERANSE (kr)"/>
    <tableColumn id="6" xr3:uid="{00000000-0010-0000-0000-000006000000}" name="REST (%)"/>
    <tableColumn id="7" xr3:uid="{00000000-0010-0000-0000-000007000000}" name="Merknade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Personellutgifter" displayName="tblPersonellutgifter" ref="B12:H20" totalsRowShown="0">
  <autoFilter ref="B12:H20" xr:uid="{00000000-0009-0000-0100-000002000000}"/>
  <tableColumns count="7">
    <tableColumn id="1" xr3:uid="{00000000-0010-0000-0100-000001000000}" name="STATUS"/>
    <tableColumn id="2" xr3:uid="{00000000-0010-0000-0100-000002000000}" name="PERSONALE"/>
    <tableColumn id="3" xr3:uid="{00000000-0010-0000-0100-000003000000}" name="BUDSJETT"/>
    <tableColumn id="4" xr3:uid="{00000000-0010-0000-0100-000004000000}" name="FAKTISK"/>
    <tableColumn id="5" xr3:uid="{00000000-0010-0000-0100-000005000000}" name="DIFFERANSE (kr)"/>
    <tableColumn id="6" xr3:uid="{00000000-0010-0000-0100-000006000000}" name="REST (%)"/>
    <tableColumn id="7" xr3:uid="{00000000-0010-0000-0100-000007000000}" name="Merknade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9E5EF"/>
  </sheetPr>
  <dimension ref="A1:AMJ47"/>
  <sheetViews>
    <sheetView showGridLines="0" tabSelected="1" topLeftCell="A21" workbookViewId="0">
      <selection activeCell="H40" sqref="H40"/>
    </sheetView>
  </sheetViews>
  <sheetFormatPr baseColWidth="10" defaultColWidth="9" defaultRowHeight="15" x14ac:dyDescent="0.2"/>
  <cols>
    <col min="1" max="1" width="1.83203125" style="1" customWidth="1"/>
    <col min="2" max="2" width="11.5" style="1" customWidth="1"/>
    <col min="3" max="3" width="24.83203125" style="1" customWidth="1"/>
    <col min="4" max="5" width="13.5" style="1" customWidth="1"/>
    <col min="6" max="6" width="17.5" style="2" customWidth="1"/>
    <col min="7" max="7" width="33.1640625" style="1" customWidth="1"/>
    <col min="8" max="8" width="78.83203125" style="3" customWidth="1"/>
    <col min="9" max="9" width="17.5" style="1" customWidth="1"/>
    <col min="10" max="10" width="51.1640625" style="1" customWidth="1"/>
    <col min="11" max="1024" width="9" style="1"/>
  </cols>
  <sheetData>
    <row r="1" spans="1:8" s="4" customFormat="1" ht="43.5" customHeight="1" x14ac:dyDescent="0.35">
      <c r="B1" s="42" t="s">
        <v>0</v>
      </c>
      <c r="C1" s="42"/>
      <c r="D1" s="42"/>
      <c r="E1" s="42"/>
      <c r="F1" s="41" t="s">
        <v>16</v>
      </c>
      <c r="G1" s="5"/>
      <c r="H1" s="3"/>
    </row>
    <row r="2" spans="1:8" s="6" customFormat="1" ht="15" customHeight="1" x14ac:dyDescent="0.2">
      <c r="D2" s="7"/>
      <c r="E2" s="7"/>
      <c r="F2" s="8"/>
      <c r="H2" s="3"/>
    </row>
    <row r="3" spans="1:8" s="9" customFormat="1" ht="15" customHeight="1" x14ac:dyDescent="0.2">
      <c r="F3" s="10" t="s">
        <v>1</v>
      </c>
      <c r="G3" s="11">
        <f>D20-D47</f>
        <v>0</v>
      </c>
      <c r="H3" s="12"/>
    </row>
    <row r="4" spans="1:8" s="9" customFormat="1" ht="19.5" customHeight="1" x14ac:dyDescent="0.2">
      <c r="B4" s="13" t="s">
        <v>2</v>
      </c>
      <c r="C4" s="14"/>
      <c r="D4" s="15"/>
      <c r="E4" s="16"/>
      <c r="F4" s="17"/>
      <c r="G4" s="16"/>
      <c r="H4" s="12"/>
    </row>
    <row r="5" spans="1:8" s="9" customFormat="1" ht="19.5" customHeight="1" x14ac:dyDescent="0.2">
      <c r="B5" s="18"/>
      <c r="F5" s="2"/>
      <c r="G5" s="19"/>
      <c r="H5" s="12"/>
    </row>
    <row r="6" spans="1:8" s="9" customFormat="1" ht="19.5" customHeight="1" x14ac:dyDescent="0.2">
      <c r="B6" s="18"/>
      <c r="F6" s="2"/>
      <c r="G6" s="19"/>
      <c r="H6" s="12"/>
    </row>
    <row r="7" spans="1:8" s="9" customFormat="1" ht="19.5" customHeight="1" x14ac:dyDescent="0.2">
      <c r="B7" s="18"/>
      <c r="F7" s="2"/>
      <c r="G7" s="19"/>
      <c r="H7" s="12"/>
    </row>
    <row r="8" spans="1:8" s="9" customFormat="1" ht="19.5" customHeight="1" x14ac:dyDescent="0.2">
      <c r="B8" s="18"/>
      <c r="F8" s="2"/>
      <c r="G8" s="19"/>
      <c r="H8" s="12"/>
    </row>
    <row r="9" spans="1:8" s="9" customFormat="1" ht="19.5" customHeight="1" x14ac:dyDescent="0.2">
      <c r="B9" s="18"/>
      <c r="F9" s="2"/>
      <c r="G9" s="19"/>
      <c r="H9" s="12"/>
    </row>
    <row r="10" spans="1:8" s="9" customFormat="1" ht="19.5" customHeight="1" x14ac:dyDescent="0.2">
      <c r="B10" s="15"/>
      <c r="C10" s="16"/>
      <c r="D10" s="16"/>
      <c r="E10" s="16"/>
      <c r="F10" s="17"/>
      <c r="G10" s="20"/>
      <c r="H10" s="12"/>
    </row>
    <row r="11" spans="1:8" s="9" customFormat="1" x14ac:dyDescent="0.2">
      <c r="F11" s="2"/>
      <c r="H11" s="12"/>
    </row>
    <row r="12" spans="1:8" s="21" customFormat="1" ht="19.5" customHeight="1" x14ac:dyDescent="0.2">
      <c r="B12" s="22" t="s">
        <v>3</v>
      </c>
      <c r="C12" s="23" t="s">
        <v>4</v>
      </c>
      <c r="D12" s="22" t="s">
        <v>5</v>
      </c>
      <c r="E12" s="22" t="s">
        <v>6</v>
      </c>
      <c r="F12" s="24" t="s">
        <v>7</v>
      </c>
      <c r="G12" s="22" t="s">
        <v>8</v>
      </c>
      <c r="H12" s="3" t="s">
        <v>9</v>
      </c>
    </row>
    <row r="13" spans="1:8" s="9" customFormat="1" ht="19.5" customHeight="1" x14ac:dyDescent="0.2">
      <c r="A13" s="21"/>
      <c r="B13" s="25">
        <f>IFERROR(tblPersonellutgifter[[#This Row],[FAKTISK]]/tblPersonellutgifter[[#This Row],[BUDSJETT]],"")</f>
        <v>0</v>
      </c>
      <c r="C13" s="21" t="s">
        <v>18</v>
      </c>
      <c r="D13" s="26">
        <v>240000</v>
      </c>
      <c r="E13" s="26">
        <v>0</v>
      </c>
      <c r="F13" s="27">
        <f t="shared" ref="F13:F19" si="0">E13-D13</f>
        <v>-240000</v>
      </c>
      <c r="G13" s="28">
        <f>IFERROR(tblPersonellutgifter[[#This Row],[DIFFERANSE (kr)]]/tblPersonellutgifter[[#This Row],[BUDSJETT]],"")</f>
        <v>-1</v>
      </c>
      <c r="H13" s="29" t="s">
        <v>38</v>
      </c>
    </row>
    <row r="14" spans="1:8" s="9" customFormat="1" ht="19.5" customHeight="1" x14ac:dyDescent="0.2">
      <c r="A14" s="21"/>
      <c r="B14" s="25"/>
      <c r="C14" s="21" t="s">
        <v>39</v>
      </c>
      <c r="D14" s="26">
        <v>205000</v>
      </c>
      <c r="E14" s="26"/>
      <c r="F14" s="27"/>
      <c r="G14" s="28"/>
      <c r="H14" s="29" t="s">
        <v>40</v>
      </c>
    </row>
    <row r="15" spans="1:8" s="9" customFormat="1" ht="19.5" customHeight="1" x14ac:dyDescent="0.2">
      <c r="A15" s="21"/>
      <c r="B15" s="25">
        <f>IFERROR(tblPersonellutgifter[[#This Row],[FAKTISK]]/tblPersonellutgifter[[#This Row],[BUDSJETT]],"")</f>
        <v>0</v>
      </c>
      <c r="C15" s="21" t="s">
        <v>17</v>
      </c>
      <c r="D15" s="26">
        <v>2400</v>
      </c>
      <c r="E15" s="26">
        <v>0</v>
      </c>
      <c r="F15" s="27">
        <f t="shared" si="0"/>
        <v>-2400</v>
      </c>
      <c r="G15" s="28">
        <f>IFERROR(tblPersonellutgifter[[#This Row],[DIFFERANSE (kr)]]/tblPersonellutgifter[[#This Row],[BUDSJETT]],"")</f>
        <v>-1</v>
      </c>
      <c r="H15" s="29"/>
    </row>
    <row r="16" spans="1:8" s="9" customFormat="1" ht="19.5" customHeight="1" x14ac:dyDescent="0.2">
      <c r="A16" s="21"/>
      <c r="B16" s="25">
        <f>IFERROR(tblPersonellutgifter[[#This Row],[FAKTISK]]/tblPersonellutgifter[[#This Row],[BUDSJETT]],"")</f>
        <v>0</v>
      </c>
      <c r="C16" s="21" t="s">
        <v>19</v>
      </c>
      <c r="D16" s="26">
        <v>35000</v>
      </c>
      <c r="E16" s="26">
        <v>0</v>
      </c>
      <c r="F16" s="27">
        <f t="shared" si="0"/>
        <v>-35000</v>
      </c>
      <c r="G16" s="28">
        <f>IFERROR(tblPersonellutgifter[[#This Row],[DIFFERANSE (kr)]]/tblPersonellutgifter[[#This Row],[BUDSJETT]],"")</f>
        <v>-1</v>
      </c>
      <c r="H16" s="29"/>
    </row>
    <row r="17" spans="1:8" s="9" customFormat="1" ht="19.5" customHeight="1" x14ac:dyDescent="0.2">
      <c r="A17" s="21"/>
      <c r="B17" s="25">
        <f>IFERROR(tblPersonellutgifter[[#This Row],[FAKTISK]]/tblPersonellutgifter[[#This Row],[BUDSJETT]],"")</f>
        <v>0</v>
      </c>
      <c r="C17" s="21" t="s">
        <v>29</v>
      </c>
      <c r="D17" s="26">
        <v>200000</v>
      </c>
      <c r="E17" s="26">
        <v>0</v>
      </c>
      <c r="F17" s="27">
        <f t="shared" si="0"/>
        <v>-200000</v>
      </c>
      <c r="G17" s="28">
        <f>IFERROR(tblPersonellutgifter[[#This Row],[DIFFERANSE (kr)]]/tblPersonellutgifter[[#This Row],[BUDSJETT]],"")</f>
        <v>-1</v>
      </c>
      <c r="H17" s="29"/>
    </row>
    <row r="18" spans="1:8" s="9" customFormat="1" ht="19.5" customHeight="1" x14ac:dyDescent="0.2">
      <c r="A18" s="21"/>
      <c r="B18" s="25">
        <f>IFERROR(tblPersonellutgifter[[#This Row],[FAKTISK]]/tblPersonellutgifter[[#This Row],[BUDSJETT]],"")</f>
        <v>0</v>
      </c>
      <c r="C18" s="21" t="s">
        <v>20</v>
      </c>
      <c r="D18" s="26">
        <v>3000</v>
      </c>
      <c r="E18" s="26">
        <v>0</v>
      </c>
      <c r="F18" s="27">
        <f t="shared" si="0"/>
        <v>-3000</v>
      </c>
      <c r="G18" s="28">
        <f>IFERROR(tblPersonellutgifter[[#This Row],[DIFFERANSE (kr)]]/tblPersonellutgifter[[#This Row],[BUDSJETT]],"")</f>
        <v>-1</v>
      </c>
      <c r="H18" s="29"/>
    </row>
    <row r="19" spans="1:8" s="9" customFormat="1" ht="19.5" customHeight="1" x14ac:dyDescent="0.2">
      <c r="A19" s="21"/>
      <c r="B19" s="25">
        <f>IFERROR(tblPersonellutgifter[[#This Row],[FAKTISK]]/tblPersonellutgifter[[#This Row],[BUDSJETT]],"")</f>
        <v>0</v>
      </c>
      <c r="C19" s="21" t="s">
        <v>10</v>
      </c>
      <c r="D19" s="26">
        <v>3000</v>
      </c>
      <c r="E19" s="26">
        <v>0</v>
      </c>
      <c r="F19" s="27">
        <f t="shared" si="0"/>
        <v>-3000</v>
      </c>
      <c r="G19" s="28">
        <f>IFERROR(tblPersonellutgifter[[#This Row],[DIFFERANSE (kr)]]/tblPersonellutgifter[[#This Row],[BUDSJETT]],"")</f>
        <v>-1</v>
      </c>
      <c r="H19" s="29"/>
    </row>
    <row r="20" spans="1:8" s="30" customFormat="1" ht="19.5" customHeight="1" x14ac:dyDescent="0.2">
      <c r="B20" s="22"/>
      <c r="C20" s="30" t="s">
        <v>11</v>
      </c>
      <c r="D20" s="31">
        <f>SUM(D13:D19)</f>
        <v>688400</v>
      </c>
      <c r="E20" s="31">
        <f>SUM(E13:E19)</f>
        <v>0</v>
      </c>
      <c r="F20" s="32"/>
      <c r="G20" s="28"/>
      <c r="H20" s="33"/>
    </row>
    <row r="21" spans="1:8" s="21" customFormat="1" ht="19.5" customHeight="1" x14ac:dyDescent="0.2">
      <c r="B21" s="43"/>
      <c r="C21" s="43"/>
      <c r="D21" s="43"/>
      <c r="E21" s="43"/>
      <c r="F21" s="43"/>
      <c r="G21" s="43"/>
      <c r="H21" s="3"/>
    </row>
    <row r="22" spans="1:8" ht="19.5" customHeight="1" x14ac:dyDescent="0.2">
      <c r="A22" s="21"/>
      <c r="B22" s="9"/>
      <c r="C22" s="9"/>
      <c r="D22" s="9"/>
      <c r="E22" s="9"/>
      <c r="G22" s="34"/>
      <c r="H22" s="12"/>
    </row>
    <row r="23" spans="1:8" ht="19.5" customHeight="1" x14ac:dyDescent="0.2">
      <c r="A23" s="35"/>
      <c r="B23" s="36" t="s">
        <v>12</v>
      </c>
      <c r="C23" s="14"/>
      <c r="D23" s="15"/>
      <c r="E23" s="16"/>
      <c r="F23" s="17"/>
      <c r="G23" s="16"/>
      <c r="H23" s="12"/>
    </row>
    <row r="24" spans="1:8" ht="19.5" customHeight="1" x14ac:dyDescent="0.2">
      <c r="A24" s="35"/>
      <c r="B24" s="18"/>
      <c r="C24" s="9"/>
      <c r="D24" s="9"/>
      <c r="E24" s="9"/>
      <c r="G24" s="19"/>
      <c r="H24" s="12"/>
    </row>
    <row r="25" spans="1:8" ht="19.5" customHeight="1" x14ac:dyDescent="0.2">
      <c r="A25" s="35"/>
      <c r="B25" s="18"/>
      <c r="C25" s="9"/>
      <c r="D25" s="9"/>
      <c r="E25" s="9"/>
      <c r="G25" s="19"/>
      <c r="H25" s="12"/>
    </row>
    <row r="26" spans="1:8" ht="19.5" customHeight="1" x14ac:dyDescent="0.2">
      <c r="A26" s="35"/>
      <c r="B26" s="18"/>
      <c r="C26" s="9"/>
      <c r="D26" s="9"/>
      <c r="E26" s="9"/>
      <c r="G26" s="19"/>
      <c r="H26" s="12"/>
    </row>
    <row r="27" spans="1:8" ht="19.5" customHeight="1" x14ac:dyDescent="0.2">
      <c r="A27" s="35"/>
      <c r="B27" s="18"/>
      <c r="C27" s="9"/>
      <c r="D27" s="9"/>
      <c r="E27" s="9"/>
      <c r="G27" s="19"/>
      <c r="H27" s="12"/>
    </row>
    <row r="28" spans="1:8" ht="19.5" customHeight="1" x14ac:dyDescent="0.2">
      <c r="A28" s="35"/>
      <c r="B28" s="18"/>
      <c r="C28" s="9"/>
      <c r="D28" s="9"/>
      <c r="E28" s="9"/>
      <c r="G28" s="19"/>
      <c r="H28" s="12"/>
    </row>
    <row r="29" spans="1:8" ht="19.5" customHeight="1" x14ac:dyDescent="0.2">
      <c r="A29" s="35"/>
      <c r="B29" s="15"/>
      <c r="C29" s="16"/>
      <c r="D29" s="16"/>
      <c r="E29" s="16"/>
      <c r="F29" s="17"/>
      <c r="G29" s="20"/>
      <c r="H29" s="12"/>
    </row>
    <row r="30" spans="1:8" ht="19.5" customHeight="1" x14ac:dyDescent="0.2">
      <c r="B30" s="9"/>
      <c r="C30" s="9"/>
      <c r="D30" s="9"/>
      <c r="E30" s="9"/>
      <c r="G30" s="9"/>
      <c r="H30" s="12"/>
    </row>
    <row r="31" spans="1:8" ht="19.5" customHeight="1" x14ac:dyDescent="0.2">
      <c r="B31" s="22" t="s">
        <v>3</v>
      </c>
      <c r="C31" s="23" t="s">
        <v>13</v>
      </c>
      <c r="D31" s="22" t="s">
        <v>5</v>
      </c>
      <c r="E31" s="22" t="s">
        <v>6</v>
      </c>
      <c r="F31" s="24" t="s">
        <v>7</v>
      </c>
      <c r="G31" s="22" t="s">
        <v>8</v>
      </c>
      <c r="H31" s="3" t="s">
        <v>9</v>
      </c>
    </row>
    <row r="32" spans="1:8" ht="19.5" customHeight="1" x14ac:dyDescent="0.2">
      <c r="B32" s="25" t="str">
        <f>IFERROR(tblDriftsutgifter[[#This Row],[FAKTISK]]/tblDriftsutgifter[[#This Row],[BUDSJETT]],"")</f>
        <v/>
      </c>
      <c r="C32" s="21" t="s">
        <v>22</v>
      </c>
      <c r="D32" s="26" t="s">
        <v>23</v>
      </c>
      <c r="E32" s="26">
        <v>0</v>
      </c>
      <c r="F32" s="37">
        <v>16000</v>
      </c>
      <c r="G32" s="28" t="str">
        <f>IFERROR(tblDriftsutgifter[[#This Row],[DIFFERANSE (kr)]]/tblDriftsutgifter[[#This Row],[BUDSJETT]],"")</f>
        <v/>
      </c>
      <c r="H32" s="12"/>
    </row>
    <row r="33" spans="2:8" ht="19.5" customHeight="1" x14ac:dyDescent="0.2">
      <c r="B33" s="25"/>
      <c r="C33" s="21" t="s">
        <v>21</v>
      </c>
      <c r="D33" s="26" t="s">
        <v>24</v>
      </c>
      <c r="E33" s="26">
        <v>0</v>
      </c>
      <c r="F33" s="37">
        <v>40000</v>
      </c>
      <c r="G33" s="28"/>
      <c r="H33" s="12"/>
    </row>
    <row r="34" spans="2:8" ht="19.5" customHeight="1" x14ac:dyDescent="0.2">
      <c r="B34" s="25">
        <f>IFERROR(tblDriftsutgifter[[#This Row],[FAKTISK]]/tblDriftsutgifter[[#This Row],[BUDSJETT]],"")</f>
        <v>0</v>
      </c>
      <c r="C34" s="21" t="s">
        <v>25</v>
      </c>
      <c r="D34" s="26">
        <v>6900</v>
      </c>
      <c r="E34" s="26">
        <v>0</v>
      </c>
      <c r="F34" s="37">
        <f>tblDriftsutgifter[[#This Row],[BUDSJETT]]-tblDriftsutgifter[[#This Row],[FAKTISK]]</f>
        <v>6900</v>
      </c>
      <c r="G34" s="28">
        <f>IFERROR(tblDriftsutgifter[[#This Row],[DIFFERANSE (kr)]]/tblDriftsutgifter[[#This Row],[BUDSJETT]],"")</f>
        <v>1</v>
      </c>
      <c r="H34" s="3" t="s">
        <v>14</v>
      </c>
    </row>
    <row r="35" spans="2:8" ht="19.5" customHeight="1" x14ac:dyDescent="0.2">
      <c r="B35" s="25">
        <f>IFERROR(tblDriftsutgifter[[#This Row],[FAKTISK]]/tblDriftsutgifter[[#This Row],[BUDSJETT]],"")</f>
        <v>0</v>
      </c>
      <c r="C35" s="21" t="s">
        <v>28</v>
      </c>
      <c r="D35" s="26">
        <v>15000</v>
      </c>
      <c r="E35" s="26">
        <v>0</v>
      </c>
      <c r="F35" s="37">
        <f>tblDriftsutgifter[[#This Row],[BUDSJETT]]-tblDriftsutgifter[[#This Row],[FAKTISK]]</f>
        <v>15000</v>
      </c>
      <c r="G35" s="28">
        <f>IFERROR(tblDriftsutgifter[[#This Row],[DIFFERANSE (kr)]]/tblDriftsutgifter[[#This Row],[BUDSJETT]],"")</f>
        <v>1</v>
      </c>
    </row>
    <row r="36" spans="2:8" ht="19.5" customHeight="1" x14ac:dyDescent="0.2">
      <c r="B36" s="25">
        <f>IFERROR(tblDriftsutgifter[[#This Row],[FAKTISK]]/tblDriftsutgifter[[#This Row],[BUDSJETT]],"")</f>
        <v>0</v>
      </c>
      <c r="C36" s="21" t="s">
        <v>29</v>
      </c>
      <c r="D36" s="26">
        <v>200000</v>
      </c>
      <c r="E36" s="26">
        <v>0</v>
      </c>
      <c r="F36" s="37">
        <f>tblDriftsutgifter[[#This Row],[BUDSJETT]]-tblDriftsutgifter[[#This Row],[FAKTISK]]</f>
        <v>200000</v>
      </c>
      <c r="G36" s="28">
        <f>IFERROR(tblDriftsutgifter[[#This Row],[DIFFERANSE (kr)]]/tblDriftsutgifter[[#This Row],[BUDSJETT]],"")</f>
        <v>1</v>
      </c>
    </row>
    <row r="37" spans="2:8" ht="19.5" customHeight="1" x14ac:dyDescent="0.2">
      <c r="B37" s="25">
        <f>IFERROR(tblDriftsutgifter[[#This Row],[FAKTISK]]/tblDriftsutgifter[[#This Row],[BUDSJETT]],"")</f>
        <v>0</v>
      </c>
      <c r="C37" s="21" t="s">
        <v>30</v>
      </c>
      <c r="D37" s="26">
        <v>18000</v>
      </c>
      <c r="E37" s="26">
        <v>0</v>
      </c>
      <c r="F37" s="37">
        <f>tblDriftsutgifter[[#This Row],[BUDSJETT]]-tblDriftsutgifter[[#This Row],[FAKTISK]]</f>
        <v>18000</v>
      </c>
      <c r="G37" s="28">
        <f>IFERROR(tblDriftsutgifter[[#This Row],[DIFFERANSE (kr)]]/tblDriftsutgifter[[#This Row],[BUDSJETT]],"")</f>
        <v>1</v>
      </c>
    </row>
    <row r="38" spans="2:8" ht="19.5" customHeight="1" x14ac:dyDescent="0.2">
      <c r="B38" s="25"/>
      <c r="C38" s="21" t="s">
        <v>37</v>
      </c>
      <c r="D38" s="26">
        <v>240000</v>
      </c>
      <c r="E38" s="26">
        <v>0</v>
      </c>
      <c r="F38" s="37">
        <v>240000</v>
      </c>
      <c r="G38" s="28"/>
      <c r="H38" s="3" t="s">
        <v>41</v>
      </c>
    </row>
    <row r="39" spans="2:8" ht="19.5" customHeight="1" x14ac:dyDescent="0.2">
      <c r="B39" s="25">
        <f>IFERROR(tblDriftsutgifter[[#This Row],[FAKTISK]]/tblDriftsutgifter[[#This Row],[BUDSJETT]],"")</f>
        <v>0</v>
      </c>
      <c r="C39" s="21" t="s">
        <v>26</v>
      </c>
      <c r="D39" s="26">
        <v>120000</v>
      </c>
      <c r="E39" s="26">
        <v>0</v>
      </c>
      <c r="F39" s="37">
        <f>tblDriftsutgifter[[#This Row],[BUDSJETT]]-tblDriftsutgifter[[#This Row],[FAKTISK]]</f>
        <v>120000</v>
      </c>
      <c r="G39" s="28">
        <f>IFERROR(tblDriftsutgifter[[#This Row],[DIFFERANSE (kr)]]/tblDriftsutgifter[[#This Row],[BUDSJETT]],"")</f>
        <v>1</v>
      </c>
      <c r="H39" s="3" t="s">
        <v>42</v>
      </c>
    </row>
    <row r="40" spans="2:8" ht="19.5" customHeight="1" x14ac:dyDescent="0.2">
      <c r="B40" s="25">
        <f>IFERROR(tblDriftsutgifter[[#This Row],[FAKTISK]]/tblDriftsutgifter[[#This Row],[BUDSJETT]],"")</f>
        <v>0</v>
      </c>
      <c r="C40" s="21" t="s">
        <v>27</v>
      </c>
      <c r="D40" s="26">
        <v>20000</v>
      </c>
      <c r="E40" s="26">
        <v>0</v>
      </c>
      <c r="F40" s="37">
        <f>tblDriftsutgifter[[#This Row],[BUDSJETT]]-tblDriftsutgifter[[#This Row],[FAKTISK]]</f>
        <v>20000</v>
      </c>
      <c r="G40" s="28">
        <f>IFERROR(tblDriftsutgifter[[#This Row],[DIFFERANSE (kr)]]/tblDriftsutgifter[[#This Row],[BUDSJETT]],"")</f>
        <v>1</v>
      </c>
      <c r="H40" s="3" t="s">
        <v>43</v>
      </c>
    </row>
    <row r="41" spans="2:8" ht="19.5" customHeight="1" x14ac:dyDescent="0.2">
      <c r="B41" s="25">
        <f>IFERROR(tblDriftsutgifter[[#This Row],[FAKTISK]]/tblDriftsutgifter[[#This Row],[BUDSJETT]],"")</f>
        <v>0</v>
      </c>
      <c r="C41" s="21" t="s">
        <v>35</v>
      </c>
      <c r="D41" s="26">
        <v>12000</v>
      </c>
      <c r="E41" s="26">
        <v>0</v>
      </c>
      <c r="F41" s="37">
        <f>tblDriftsutgifter[[#This Row],[BUDSJETT]]-tblDriftsutgifter[[#This Row],[FAKTISK]]</f>
        <v>12000</v>
      </c>
      <c r="G41" s="28">
        <f>IFERROR(tblDriftsutgifter[[#This Row],[DIFFERANSE (kr)]]/tblDriftsutgifter[[#This Row],[BUDSJETT]],"")</f>
        <v>1</v>
      </c>
    </row>
    <row r="42" spans="2:8" ht="19.5" customHeight="1" x14ac:dyDescent="0.2">
      <c r="B42" s="25">
        <f>IFERROR(tblDriftsutgifter[[#This Row],[FAKTISK]]/tblDriftsutgifter[[#This Row],[BUDSJETT]],"")</f>
        <v>0</v>
      </c>
      <c r="C42" s="21" t="s">
        <v>31</v>
      </c>
      <c r="D42" s="26">
        <v>45000</v>
      </c>
      <c r="E42" s="26">
        <v>0</v>
      </c>
      <c r="F42" s="37">
        <f>tblDriftsutgifter[[#This Row],[BUDSJETT]]-tblDriftsutgifter[[#This Row],[FAKTISK]]</f>
        <v>45000</v>
      </c>
      <c r="G42" s="28">
        <f>IFERROR(tblDriftsutgifter[[#This Row],[DIFFERANSE (kr)]]/tblDriftsutgifter[[#This Row],[BUDSJETT]],"")</f>
        <v>1</v>
      </c>
    </row>
    <row r="43" spans="2:8" ht="19.5" customHeight="1" x14ac:dyDescent="0.2">
      <c r="B43" s="25">
        <f>IFERROR(tblDriftsutgifter[[#This Row],[FAKTISK]]/tblDriftsutgifter[[#This Row],[BUDSJETT]],"")</f>
        <v>0</v>
      </c>
      <c r="C43" s="21" t="s">
        <v>36</v>
      </c>
      <c r="D43" s="26">
        <v>7500</v>
      </c>
      <c r="E43" s="26">
        <v>0</v>
      </c>
      <c r="F43" s="37">
        <f>tblDriftsutgifter[[#This Row],[BUDSJETT]]-tblDriftsutgifter[[#This Row],[FAKTISK]]</f>
        <v>7500</v>
      </c>
      <c r="G43" s="28">
        <f>IFERROR(tblDriftsutgifter[[#This Row],[DIFFERANSE (kr)]]/tblDriftsutgifter[[#This Row],[BUDSJETT]],"")</f>
        <v>1</v>
      </c>
    </row>
    <row r="44" spans="2:8" ht="19.5" customHeight="1" x14ac:dyDescent="0.2">
      <c r="B44" s="25" t="str">
        <f>IFERROR(tblDriftsutgifter[[#This Row],[FAKTISK]]/tblDriftsutgifter[[#This Row],[BUDSJETT]],"")</f>
        <v/>
      </c>
      <c r="C44" s="21" t="s">
        <v>32</v>
      </c>
      <c r="D44" s="26" t="s">
        <v>24</v>
      </c>
      <c r="E44" s="26">
        <v>0</v>
      </c>
      <c r="F44" s="37">
        <v>40000</v>
      </c>
      <c r="G44" s="28" t="str">
        <f>IFERROR(tblDriftsutgifter[[#This Row],[DIFFERANSE (kr)]]/tblDriftsutgifter[[#This Row],[BUDSJETT]],"")</f>
        <v/>
      </c>
    </row>
    <row r="45" spans="2:8" ht="19.5" customHeight="1" x14ac:dyDescent="0.2">
      <c r="B45" s="25">
        <f>IFERROR(tblDriftsutgifter[[#This Row],[FAKTISK]]/tblDriftsutgifter[[#This Row],[BUDSJETT]],"")</f>
        <v>0</v>
      </c>
      <c r="C45" s="21" t="s">
        <v>33</v>
      </c>
      <c r="D45" s="26">
        <v>4000</v>
      </c>
      <c r="E45" s="26">
        <v>0</v>
      </c>
      <c r="F45" s="37">
        <f>tblDriftsutgifter[[#This Row],[BUDSJETT]]-tblDriftsutgifter[[#This Row],[FAKTISK]]</f>
        <v>4000</v>
      </c>
      <c r="G45" s="28">
        <f>IFERROR(tblDriftsutgifter[[#This Row],[DIFFERANSE (kr)]]/tblDriftsutgifter[[#This Row],[BUDSJETT]],"")</f>
        <v>1</v>
      </c>
    </row>
    <row r="46" spans="2:8" ht="19.5" customHeight="1" x14ac:dyDescent="0.2">
      <c r="B46" s="25" t="str">
        <f>IFERROR(tblDriftsutgifter[[#This Row],[FAKTISK]]/tblDriftsutgifter[[#This Row],[BUDSJETT]],"")</f>
        <v/>
      </c>
      <c r="C46" s="21" t="s">
        <v>34</v>
      </c>
      <c r="D46" s="26">
        <v>0</v>
      </c>
      <c r="E46" s="26">
        <v>0</v>
      </c>
      <c r="F46" s="37">
        <f>tblDriftsutgifter[[#This Row],[BUDSJETT]]-tblDriftsutgifter[[#This Row],[FAKTISK]]</f>
        <v>0</v>
      </c>
      <c r="G46" s="28" t="str">
        <f>IFERROR(tblDriftsutgifter[[#This Row],[DIFFERANSE (kr)]]/tblDriftsutgifter[[#This Row],[BUDSJETT]],"")</f>
        <v/>
      </c>
    </row>
    <row r="47" spans="2:8" ht="19.5" customHeight="1" x14ac:dyDescent="0.2">
      <c r="B47" s="38"/>
      <c r="C47" s="23" t="s">
        <v>15</v>
      </c>
      <c r="D47" s="39">
        <f>SUM(D32:D46)</f>
        <v>688400</v>
      </c>
      <c r="E47" s="39">
        <f>SUM(E32:E46)</f>
        <v>0</v>
      </c>
      <c r="F47" s="40"/>
      <c r="G47" s="28"/>
    </row>
  </sheetData>
  <mergeCells count="2">
    <mergeCell ref="B1:E1"/>
    <mergeCell ref="B21:G21"/>
  </mergeCells>
  <conditionalFormatting sqref="G13:G14">
    <cfRule type="dataBar" priority="21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{B71D31AD-12F0-4D96-9CE5-FB2149F85054}</x14:id>
        </ext>
      </extLst>
    </cfRule>
  </conditionalFormatting>
  <conditionalFormatting sqref="G15">
    <cfRule type="dataBar" priority="5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{8E93A581-6B1B-4058-A050-A3843F196857}</x14:id>
        </ext>
      </extLst>
    </cfRule>
  </conditionalFormatting>
  <conditionalFormatting sqref="G16">
    <cfRule type="dataBar" priority="2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{E136FE84-4360-4B87-9563-D021F0E6A6ED}</x14:id>
        </ext>
      </extLst>
    </cfRule>
  </conditionalFormatting>
  <conditionalFormatting sqref="G17">
    <cfRule type="dataBar" priority="3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{6080F4E2-F7AF-41BF-B0E8-DB258B6A24B9}</x14:id>
        </ext>
      </extLst>
    </cfRule>
  </conditionalFormatting>
  <conditionalFormatting sqref="G18">
    <cfRule type="dataBar" priority="4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{27464F11-9B36-4D16-B28B-B080A67F4B00}</x14:id>
        </ext>
      </extLst>
    </cfRule>
  </conditionalFormatting>
  <conditionalFormatting sqref="G19">
    <cfRule type="dataBar" priority="22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{3B639D18-64CE-4AA0-A557-35AA66EB2DF3}</x14:id>
        </ext>
      </extLst>
    </cfRule>
  </conditionalFormatting>
  <conditionalFormatting sqref="G20">
    <cfRule type="dataBar" priority="6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{50992A5A-16F3-4743-A7E3-4384A0D9D1E8}</x14:id>
        </ext>
      </extLst>
    </cfRule>
  </conditionalFormatting>
  <conditionalFormatting sqref="G32:G33">
    <cfRule type="dataBar" priority="7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{C2CF13FF-A333-4C2D-BA98-17ADC9997A67}</x14:id>
        </ext>
      </extLst>
    </cfRule>
  </conditionalFormatting>
  <conditionalFormatting sqref="G34">
    <cfRule type="dataBar" priority="8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{FB8919D5-2AD3-4A42-A5D7-91478CA663D4}</x14:id>
        </ext>
      </extLst>
    </cfRule>
  </conditionalFormatting>
  <conditionalFormatting sqref="G35">
    <cfRule type="dataBar" priority="9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{CF5CB4E3-33BD-4E87-82B5-21E5698A24F0}</x14:id>
        </ext>
      </extLst>
    </cfRule>
  </conditionalFormatting>
  <conditionalFormatting sqref="G36">
    <cfRule type="dataBar" priority="10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{B53E8A18-44DF-4CA2-A2C5-B77A4EC7E0AD}</x14:id>
        </ext>
      </extLst>
    </cfRule>
  </conditionalFormatting>
  <conditionalFormatting sqref="G37:G38">
    <cfRule type="dataBar" priority="11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{718FE243-322A-44A4-951D-199C54FF819A}</x14:id>
        </ext>
      </extLst>
    </cfRule>
  </conditionalFormatting>
  <conditionalFormatting sqref="G39">
    <cfRule type="dataBar" priority="12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{426322AE-D689-4F80-AA7F-3FB0DE19C841}</x14:id>
        </ext>
      </extLst>
    </cfRule>
  </conditionalFormatting>
  <conditionalFormatting sqref="G40">
    <cfRule type="dataBar" priority="13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{359B9924-6325-485F-9658-CF54A16FC894}</x14:id>
        </ext>
      </extLst>
    </cfRule>
  </conditionalFormatting>
  <conditionalFormatting sqref="G41">
    <cfRule type="dataBar" priority="14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{76693966-A381-45C0-97BA-EA9B63C7F6AC}</x14:id>
        </ext>
      </extLst>
    </cfRule>
  </conditionalFormatting>
  <conditionalFormatting sqref="G42">
    <cfRule type="dataBar" priority="15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{2B1042E1-EB5A-427B-A19B-78A297C418E5}</x14:id>
        </ext>
      </extLst>
    </cfRule>
  </conditionalFormatting>
  <conditionalFormatting sqref="G43">
    <cfRule type="dataBar" priority="16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{76602D9A-947D-44FB-A088-F2A0FDB659B4}</x14:id>
        </ext>
      </extLst>
    </cfRule>
  </conditionalFormatting>
  <conditionalFormatting sqref="G44">
    <cfRule type="dataBar" priority="18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{55B36A61-3EC1-44F4-A3D7-132AD4D8D5BF}</x14:id>
        </ext>
      </extLst>
    </cfRule>
  </conditionalFormatting>
  <conditionalFormatting sqref="G45">
    <cfRule type="dataBar" priority="19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{83B1D52E-5356-4A5B-9E80-7081678A4494}</x14:id>
        </ext>
      </extLst>
    </cfRule>
  </conditionalFormatting>
  <conditionalFormatting sqref="G46">
    <cfRule type="dataBar" priority="20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{CB61C455-605F-428D-B230-9211976879FB}</x14:id>
        </ext>
      </extLst>
    </cfRule>
  </conditionalFormatting>
  <conditionalFormatting sqref="G47">
    <cfRule type="dataBar" priority="23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{B57A6D90-E635-4263-9B68-0087A0C9646F}</x14:id>
        </ext>
      </extLst>
    </cfRule>
  </conditionalFormatting>
  <printOptions horizontalCentered="1"/>
  <pageMargins left="0.6" right="0.6" top="0.75" bottom="0.75" header="0.51180555555555496" footer="0.51180555555555496"/>
  <pageSetup paperSize="9" scale="51" firstPageNumber="0" orientation="landscape" horizontalDpi="300" verticalDpi="300"/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2" id="{A342889B-E087-4F7B-B6B1-678C7464CFFD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B15</xm:sqref>
        </x14:conditionalFormatting>
        <x14:conditionalFormatting xmlns:xm="http://schemas.microsoft.com/office/excel/2006/main">
          <x14:cfRule type="iconSet" priority="29" id="{414412D8-7F21-4B9D-9B20-4EB2E1D29C21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B16</xm:sqref>
        </x14:conditionalFormatting>
        <x14:conditionalFormatting xmlns:xm="http://schemas.microsoft.com/office/excel/2006/main">
          <x14:cfRule type="iconSet" priority="30" id="{DCE8659C-F42D-4458-B3BD-C4A22E6BF3A6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B17</xm:sqref>
        </x14:conditionalFormatting>
        <x14:conditionalFormatting xmlns:xm="http://schemas.microsoft.com/office/excel/2006/main">
          <x14:cfRule type="iconSet" priority="31" id="{8692908F-F28E-41C3-ABD3-3AD980D1A3ED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B18</xm:sqref>
        </x14:conditionalFormatting>
        <x14:conditionalFormatting xmlns:xm="http://schemas.microsoft.com/office/excel/2006/main">
          <x14:cfRule type="iconSet" priority="27" id="{CF42E657-D99E-4734-9CC7-C33270A67197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B19 B13:B14</xm:sqref>
        </x14:conditionalFormatting>
        <x14:conditionalFormatting xmlns:xm="http://schemas.microsoft.com/office/excel/2006/main">
          <x14:cfRule type="iconSet" priority="33" id="{1A78D011-8139-4B1B-B0AF-313BD37BC84A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B20</xm:sqref>
        </x14:conditionalFormatting>
        <x14:conditionalFormatting xmlns:xm="http://schemas.microsoft.com/office/excel/2006/main">
          <x14:cfRule type="iconSet" priority="34" id="{9017F278-4BCE-4C7B-AA90-7DB57C7940F5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</x14:iconSet>
          </x14:cfRule>
          <xm:sqref>B43</xm:sqref>
        </x14:conditionalFormatting>
        <x14:conditionalFormatting xmlns:xm="http://schemas.microsoft.com/office/excel/2006/main">
          <x14:cfRule type="iconSet" priority="28" id="{E0733469-8A94-4A41-9AA6-FEB08F5C42AF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</x14:iconSet>
          </x14:cfRule>
          <xm:sqref>B44:B46 B48 B32:B42</xm:sqref>
        </x14:conditionalFormatting>
        <x14:conditionalFormatting xmlns:xm="http://schemas.microsoft.com/office/excel/2006/main">
          <x14:cfRule type="dataBar" id="{B71D31AD-12F0-4D96-9CE5-FB2149F85054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G13:G14</xm:sqref>
        </x14:conditionalFormatting>
        <x14:conditionalFormatting xmlns:xm="http://schemas.microsoft.com/office/excel/2006/main">
          <x14:cfRule type="dataBar" id="{8E93A581-6B1B-4058-A050-A3843F196857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G15</xm:sqref>
        </x14:conditionalFormatting>
        <x14:conditionalFormatting xmlns:xm="http://schemas.microsoft.com/office/excel/2006/main">
          <x14:cfRule type="dataBar" id="{E136FE84-4360-4B87-9563-D021F0E6A6ED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G16</xm:sqref>
        </x14:conditionalFormatting>
        <x14:conditionalFormatting xmlns:xm="http://schemas.microsoft.com/office/excel/2006/main">
          <x14:cfRule type="dataBar" id="{6080F4E2-F7AF-41BF-B0E8-DB258B6A24B9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G17</xm:sqref>
        </x14:conditionalFormatting>
        <x14:conditionalFormatting xmlns:xm="http://schemas.microsoft.com/office/excel/2006/main">
          <x14:cfRule type="dataBar" id="{27464F11-9B36-4D16-B28B-B080A67F4B00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G18</xm:sqref>
        </x14:conditionalFormatting>
        <x14:conditionalFormatting xmlns:xm="http://schemas.microsoft.com/office/excel/2006/main">
          <x14:cfRule type="dataBar" id="{3B639D18-64CE-4AA0-A557-35AA66EB2DF3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G19</xm:sqref>
        </x14:conditionalFormatting>
        <x14:conditionalFormatting xmlns:xm="http://schemas.microsoft.com/office/excel/2006/main">
          <x14:cfRule type="dataBar" id="{50992A5A-16F3-4743-A7E3-4384A0D9D1E8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G20</xm:sqref>
        </x14:conditionalFormatting>
        <x14:conditionalFormatting xmlns:xm="http://schemas.microsoft.com/office/excel/2006/main">
          <x14:cfRule type="dataBar" id="{C2CF13FF-A333-4C2D-BA98-17ADC9997A67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G32:G33</xm:sqref>
        </x14:conditionalFormatting>
        <x14:conditionalFormatting xmlns:xm="http://schemas.microsoft.com/office/excel/2006/main">
          <x14:cfRule type="dataBar" id="{FB8919D5-2AD3-4A42-A5D7-91478CA663D4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G34</xm:sqref>
        </x14:conditionalFormatting>
        <x14:conditionalFormatting xmlns:xm="http://schemas.microsoft.com/office/excel/2006/main">
          <x14:cfRule type="dataBar" id="{CF5CB4E3-33BD-4E87-82B5-21E5698A24F0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G35</xm:sqref>
        </x14:conditionalFormatting>
        <x14:conditionalFormatting xmlns:xm="http://schemas.microsoft.com/office/excel/2006/main">
          <x14:cfRule type="dataBar" id="{B53E8A18-44DF-4CA2-A2C5-B77A4EC7E0AD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G36</xm:sqref>
        </x14:conditionalFormatting>
        <x14:conditionalFormatting xmlns:xm="http://schemas.microsoft.com/office/excel/2006/main">
          <x14:cfRule type="dataBar" id="{718FE243-322A-44A4-951D-199C54FF819A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G37:G38</xm:sqref>
        </x14:conditionalFormatting>
        <x14:conditionalFormatting xmlns:xm="http://schemas.microsoft.com/office/excel/2006/main">
          <x14:cfRule type="dataBar" id="{426322AE-D689-4F80-AA7F-3FB0DE19C841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G39</xm:sqref>
        </x14:conditionalFormatting>
        <x14:conditionalFormatting xmlns:xm="http://schemas.microsoft.com/office/excel/2006/main">
          <x14:cfRule type="dataBar" id="{359B9924-6325-485F-9658-CF54A16FC894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G40</xm:sqref>
        </x14:conditionalFormatting>
        <x14:conditionalFormatting xmlns:xm="http://schemas.microsoft.com/office/excel/2006/main">
          <x14:cfRule type="dataBar" id="{76693966-A381-45C0-97BA-EA9B63C7F6AC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G41</xm:sqref>
        </x14:conditionalFormatting>
        <x14:conditionalFormatting xmlns:xm="http://schemas.microsoft.com/office/excel/2006/main">
          <x14:cfRule type="dataBar" id="{2B1042E1-EB5A-427B-A19B-78A297C418E5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G42</xm:sqref>
        </x14:conditionalFormatting>
        <x14:conditionalFormatting xmlns:xm="http://schemas.microsoft.com/office/excel/2006/main">
          <x14:cfRule type="dataBar" id="{76602D9A-947D-44FB-A088-F2A0FDB659B4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G43</xm:sqref>
        </x14:conditionalFormatting>
        <x14:conditionalFormatting xmlns:xm="http://schemas.microsoft.com/office/excel/2006/main">
          <x14:cfRule type="dataBar" id="{55B36A61-3EC1-44F4-A3D7-132AD4D8D5BF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G44</xm:sqref>
        </x14:conditionalFormatting>
        <x14:conditionalFormatting xmlns:xm="http://schemas.microsoft.com/office/excel/2006/main">
          <x14:cfRule type="dataBar" id="{83B1D52E-5356-4A5B-9E80-7081678A4494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G45</xm:sqref>
        </x14:conditionalFormatting>
        <x14:conditionalFormatting xmlns:xm="http://schemas.microsoft.com/office/excel/2006/main">
          <x14:cfRule type="dataBar" id="{CB61C455-605F-428D-B230-9211976879FB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G46</xm:sqref>
        </x14:conditionalFormatting>
        <x14:conditionalFormatting xmlns:xm="http://schemas.microsoft.com/office/excel/2006/main">
          <x14:cfRule type="dataBar" id="{B57A6D90-E635-4263-9B68-0087A0C9646F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G47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1123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5</vt:i4>
      </vt:variant>
    </vt:vector>
  </HeadingPairs>
  <TitlesOfParts>
    <vt:vector size="6" baseType="lpstr">
      <vt:lpstr>Utgiftsbudsjett</vt:lpstr>
      <vt:lpstr>Utgiftsbudsjett!Print_Titles_0</vt:lpstr>
      <vt:lpstr>Utgiftsbudsjett!Print_Titles_0_0</vt:lpstr>
      <vt:lpstr>Utgiftsbudsjett!Print_Titles_0_0_0</vt:lpstr>
      <vt:lpstr>Utgiftsbudsjett!Print_Titles_0_0_0_0</vt:lpstr>
      <vt:lpstr>Utgiftsbudsjett!Utskriftstitler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Kolbjørn Blix</dc:creator>
  <dc:description/>
  <cp:lastModifiedBy>Kine Elisabeth Johansen</cp:lastModifiedBy>
  <cp:revision>138</cp:revision>
  <dcterms:created xsi:type="dcterms:W3CDTF">2017-10-10T19:04:00Z</dcterms:created>
  <dcterms:modified xsi:type="dcterms:W3CDTF">2025-02-04T19:16:15Z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TemplateID">
    <vt:lpwstr>TC034288909991</vt:lpwstr>
  </property>
</Properties>
</file>